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<sst xmlns="http://schemas.openxmlformats.org/spreadsheetml/2006/main" count="162" uniqueCount="89">
  <si>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</si>
  <si>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</si>
  <si>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</si>
  <si>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</si>
  <si>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</si>
  <si>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</si>
  <si>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</si>
  <si>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</si>
  <si>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</si>
  <si>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</si>
  <si>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</si>
  <si>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</si>
  <si>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</si>
  <si>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</si>
  <si>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</si>
  <si>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</si>
  <si>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</si>
  <si>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</si>
  <si>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</si>
  <si>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</si>
  <si>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</si>
  <si>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</si>
  <si>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</si>
  <si>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</si>
  <si>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</si>
  <si>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</si>
  <si>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</si>
  <si>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</si>
  <si>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</si>
  <si>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</si>
  <si>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</si>
  <si>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</si>
  <si>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</si>
  <si>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</si>
  <si>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</si>
  <si>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</si>
  <si>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</si>
  <si>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</si>
  <si>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</si>
  <si>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</si>
  <si>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</si>
  <si>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</si>
  <si>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</si>
  <si>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</si>
  <si>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</si>
  <si>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</si>
  <si>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</si>
  <si>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</si>
  <si>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</si>
  <si>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</si>
  <si>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</si>
  <si>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</si>
  <si>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</si>
  <si>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</si>
  <si>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</si>
  <si>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</si>
  <si>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</si>
  <si>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</si>
  <si>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</si>
  <si>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</si>
  <si>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</si>
  <si>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</si>
  <si>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</si>
  <si>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</si>
  <si>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</si>
  <si>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</si>
  <si>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</si>
  <si>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</si>
  <si>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</si>
  <si>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</si>
  <si>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</si>
  <si>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</si>
  <si>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</si>
  <si>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</si>
  <si>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</si>
  <si>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</si>
  <si>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</si>
  <si>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</si>
  <si>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</si>
  <si>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</si>
  <si>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</si>
  <si>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</si>
  <si>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</si>
  <si>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</si>
  <si>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</si>
  <si>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</si>
  <si>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</si>
  <si>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I A S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</si>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</sst>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22" activePane="bottomLeft" state="frozen"/>
      <selection pane="topLeft" activeCell="A1" sqref="A1"/>
      <selection pane="bottomLeft" activeCell="G160" sqref="G16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3599999.9999999995</v>
      </c>
      <c r="E10" s="14">
        <f t="shared" si="0"/>
        <v>706692</v>
      </c>
      <c r="F10" s="14">
        <f t="shared" si="0"/>
        <v>4306691.999999999</v>
      </c>
      <c r="G10" s="14">
        <f t="shared" si="0"/>
        <v>3049691.39</v>
      </c>
      <c r="H10" s="14">
        <f t="shared" si="0"/>
        <v>3049691.39</v>
      </c>
      <c r="I10" s="14">
        <f t="shared" si="0"/>
        <v>1257000.6099999999</v>
      </c>
    </row>
    <row r="11" spans="2:9" ht="12.75">
      <c r="B11" s="3" t="s">
        <v>12</v>
      </c>
      <c r="C11" s="9"/>
      <c r="D11" s="15">
        <f aca="true" t="shared" si="1" ref="D11:I11">SUM(D12:D18)</f>
        <v>3058577.8899999997</v>
      </c>
      <c r="E11" s="15">
        <f t="shared" si="1"/>
        <v>0</v>
      </c>
      <c r="F11" s="15">
        <f t="shared" si="1"/>
        <v>3058577.8899999997</v>
      </c>
      <c r="G11" s="15">
        <f t="shared" si="1"/>
        <v>2047719.98</v>
      </c>
      <c r="H11" s="15">
        <f t="shared" si="1"/>
        <v>2047719.98</v>
      </c>
      <c r="I11" s="15">
        <f t="shared" si="1"/>
        <v>1010857.9099999998</v>
      </c>
    </row>
    <row r="12" spans="2:9" ht="12.75">
      <c r="B12" s="13" t="s">
        <v>13</v>
      </c>
      <c r="C12" s="11"/>
      <c r="D12" s="15">
        <v>2699434.15</v>
      </c>
      <c r="E12" s="16">
        <v>0</v>
      </c>
      <c r="F12" s="16">
        <f>D12+E12</f>
        <v>2699434.15</v>
      </c>
      <c r="G12" s="16">
        <v>2007855.33</v>
      </c>
      <c r="H12" s="16">
        <v>2007855.33</v>
      </c>
      <c r="I12" s="16">
        <f>F12-G12</f>
        <v>691578.8199999998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359143.74</v>
      </c>
      <c r="E14" s="16">
        <v>0</v>
      </c>
      <c r="F14" s="16">
        <f t="shared" si="2"/>
        <v>359143.74</v>
      </c>
      <c r="G14" s="16">
        <v>39864.65</v>
      </c>
      <c r="H14" s="16">
        <v>39864.65</v>
      </c>
      <c r="I14" s="16">
        <f t="shared" si="3"/>
        <v>319279.08999999997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182294.58000000002</v>
      </c>
      <c r="E19" s="15">
        <f t="shared" si="4"/>
        <v>189936.99</v>
      </c>
      <c r="F19" s="15">
        <f t="shared" si="4"/>
        <v>372231.57</v>
      </c>
      <c r="G19" s="15">
        <f t="shared" si="4"/>
        <v>309695.1400000001</v>
      </c>
      <c r="H19" s="15">
        <f t="shared" si="4"/>
        <v>309695.1400000001</v>
      </c>
      <c r="I19" s="15">
        <f t="shared" si="4"/>
        <v>62536.43000000001</v>
      </c>
    </row>
    <row r="20" spans="2:9" ht="12.75">
      <c r="B20" s="13" t="s">
        <v>21</v>
      </c>
      <c r="C20" s="11"/>
      <c r="D20" s="15">
        <v>119294.58</v>
      </c>
      <c r="E20" s="16">
        <v>56268.99</v>
      </c>
      <c r="F20" s="15">
        <f aca="true" t="shared" si="5" ref="F20:F28">D20+E20</f>
        <v>175563.57</v>
      </c>
      <c r="G20" s="16">
        <v>144584.28</v>
      </c>
      <c r="H20" s="16">
        <v>144584.28</v>
      </c>
      <c r="I20" s="16">
        <f>F20-G20</f>
        <v>30979.290000000008</v>
      </c>
    </row>
    <row r="21" spans="2:9" ht="12.75">
      <c r="B21" s="13" t="s">
        <v>22</v>
      </c>
      <c r="C21" s="11"/>
      <c r="D21" s="15">
        <v>18000</v>
      </c>
      <c r="E21" s="16">
        <v>106252</v>
      </c>
      <c r="F21" s="15">
        <f t="shared" si="5"/>
        <v>124252</v>
      </c>
      <c r="G21" s="16">
        <v>118759.8</v>
      </c>
      <c r="H21" s="16">
        <v>118759.8</v>
      </c>
      <c r="I21" s="16">
        <f aca="true" t="shared" si="6" ref="I21:I83">F21-G21</f>
        <v>5492.199999999997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470</v>
      </c>
      <c r="F23" s="15">
        <f t="shared" si="5"/>
        <v>470</v>
      </c>
      <c r="G23" s="16">
        <v>469.84</v>
      </c>
      <c r="H23" s="16">
        <v>469.84</v>
      </c>
      <c r="I23" s="16">
        <f t="shared" si="6"/>
        <v>0.160000000000025</v>
      </c>
    </row>
    <row r="24" spans="2:9" ht="12.75">
      <c r="B24" s="13" t="s">
        <v>25</v>
      </c>
      <c r="C24" s="11"/>
      <c r="D24" s="15">
        <v>0</v>
      </c>
      <c r="E24" s="16">
        <v>5000</v>
      </c>
      <c r="F24" s="15">
        <f t="shared" si="5"/>
        <v>5000</v>
      </c>
      <c r="G24" s="16">
        <v>4490.28</v>
      </c>
      <c r="H24" s="16">
        <v>4490.28</v>
      </c>
      <c r="I24" s="16">
        <f t="shared" si="6"/>
        <v>509.72000000000025</v>
      </c>
    </row>
    <row r="25" spans="2:9" ht="12.75">
      <c r="B25" s="13" t="s">
        <v>26</v>
      </c>
      <c r="C25" s="11"/>
      <c r="D25" s="15">
        <v>30000</v>
      </c>
      <c r="E25" s="16">
        <v>21946</v>
      </c>
      <c r="F25" s="15">
        <f t="shared" si="5"/>
        <v>51946</v>
      </c>
      <c r="G25" s="16">
        <v>35822.94</v>
      </c>
      <c r="H25" s="16">
        <v>35822.94</v>
      </c>
      <c r="I25" s="16">
        <f t="shared" si="6"/>
        <v>16123.059999999998</v>
      </c>
    </row>
    <row r="26" spans="2:9" ht="12.75">
      <c r="B26" s="13" t="s">
        <v>27</v>
      </c>
      <c r="C26" s="11"/>
      <c r="D26" s="15">
        <v>15000</v>
      </c>
      <c r="E26" s="16">
        <v>0</v>
      </c>
      <c r="F26" s="15">
        <f t="shared" si="5"/>
        <v>15000</v>
      </c>
      <c r="G26" s="16">
        <v>5568</v>
      </c>
      <c r="H26" s="16">
        <v>5568</v>
      </c>
      <c r="I26" s="16">
        <f t="shared" si="6"/>
        <v>9432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252921.76</v>
      </c>
      <c r="E29" s="15">
        <f t="shared" si="7"/>
        <v>514456.01</v>
      </c>
      <c r="F29" s="15">
        <f t="shared" si="7"/>
        <v>767377.77</v>
      </c>
      <c r="G29" s="15">
        <f t="shared" si="7"/>
        <v>627889.4</v>
      </c>
      <c r="H29" s="15">
        <f t="shared" si="7"/>
        <v>627889.4</v>
      </c>
      <c r="I29" s="15">
        <f t="shared" si="7"/>
        <v>139488.37000000002</v>
      </c>
    </row>
    <row r="30" spans="2:9" ht="12.75">
      <c r="B30" s="13" t="s">
        <v>31</v>
      </c>
      <c r="C30" s="11"/>
      <c r="D30" s="15">
        <v>77100</v>
      </c>
      <c r="E30" s="16">
        <v>13027</v>
      </c>
      <c r="F30" s="15">
        <f aca="true" t="shared" si="8" ref="F30:F38">D30+E30</f>
        <v>90127</v>
      </c>
      <c r="G30" s="16">
        <v>57520.83</v>
      </c>
      <c r="H30" s="16">
        <v>57520.83</v>
      </c>
      <c r="I30" s="16">
        <f t="shared" si="6"/>
        <v>32606.17</v>
      </c>
    </row>
    <row r="31" spans="2:9" ht="12.75">
      <c r="B31" s="13" t="s">
        <v>32</v>
      </c>
      <c r="C31" s="11"/>
      <c r="D31" s="15">
        <v>0</v>
      </c>
      <c r="E31" s="16">
        <v>84679.25</v>
      </c>
      <c r="F31" s="15">
        <f t="shared" si="8"/>
        <v>84679.25</v>
      </c>
      <c r="G31" s="16">
        <v>76635.62</v>
      </c>
      <c r="H31" s="16">
        <v>76635.62</v>
      </c>
      <c r="I31" s="16">
        <f t="shared" si="6"/>
        <v>8043.630000000005</v>
      </c>
    </row>
    <row r="32" spans="2:9" ht="12.75">
      <c r="B32" s="13" t="s">
        <v>33</v>
      </c>
      <c r="C32" s="11"/>
      <c r="D32" s="15">
        <v>6000</v>
      </c>
      <c r="E32" s="16">
        <v>6000</v>
      </c>
      <c r="F32" s="15">
        <f t="shared" si="8"/>
        <v>12000</v>
      </c>
      <c r="G32" s="16">
        <v>9546</v>
      </c>
      <c r="H32" s="16">
        <v>9546</v>
      </c>
      <c r="I32" s="16">
        <f t="shared" si="6"/>
        <v>2454</v>
      </c>
    </row>
    <row r="33" spans="2:9" ht="12.75">
      <c r="B33" s="13" t="s">
        <v>34</v>
      </c>
      <c r="C33" s="11"/>
      <c r="D33" s="15">
        <v>20000</v>
      </c>
      <c r="E33" s="16">
        <v>3807</v>
      </c>
      <c r="F33" s="15">
        <f t="shared" si="8"/>
        <v>23807</v>
      </c>
      <c r="G33" s="16">
        <v>11989.58</v>
      </c>
      <c r="H33" s="16">
        <v>11989.58</v>
      </c>
      <c r="I33" s="16">
        <f t="shared" si="6"/>
        <v>11817.42</v>
      </c>
    </row>
    <row r="34" spans="2:9" ht="12.75">
      <c r="B34" s="13" t="s">
        <v>35</v>
      </c>
      <c r="C34" s="11"/>
      <c r="D34" s="15">
        <v>38463.59</v>
      </c>
      <c r="E34" s="16">
        <v>27242</v>
      </c>
      <c r="F34" s="15">
        <f t="shared" si="8"/>
        <v>65705.59</v>
      </c>
      <c r="G34" s="16">
        <v>29262.51</v>
      </c>
      <c r="H34" s="16">
        <v>29262.51</v>
      </c>
      <c r="I34" s="16">
        <f t="shared" si="6"/>
        <v>36443.08</v>
      </c>
    </row>
    <row r="35" spans="2:9" ht="12.75">
      <c r="B35" s="13" t="s">
        <v>36</v>
      </c>
      <c r="C35" s="11"/>
      <c r="D35" s="15">
        <v>5000</v>
      </c>
      <c r="E35" s="16">
        <v>158038.76</v>
      </c>
      <c r="F35" s="15">
        <f t="shared" si="8"/>
        <v>163038.76</v>
      </c>
      <c r="G35" s="16">
        <v>158194.22</v>
      </c>
      <c r="H35" s="16">
        <v>158194.22</v>
      </c>
      <c r="I35" s="16">
        <f t="shared" si="6"/>
        <v>4844.540000000008</v>
      </c>
    </row>
    <row r="36" spans="2:9" ht="12.75">
      <c r="B36" s="13" t="s">
        <v>37</v>
      </c>
      <c r="C36" s="11"/>
      <c r="D36" s="15">
        <v>25000</v>
      </c>
      <c r="E36" s="16">
        <v>44228</v>
      </c>
      <c r="F36" s="15">
        <f t="shared" si="8"/>
        <v>69228</v>
      </c>
      <c r="G36" s="16">
        <v>51164.28</v>
      </c>
      <c r="H36" s="16">
        <v>51164.28</v>
      </c>
      <c r="I36" s="16">
        <f t="shared" si="6"/>
        <v>18063.72</v>
      </c>
    </row>
    <row r="37" spans="2:9" ht="12.75">
      <c r="B37" s="13" t="s">
        <v>38</v>
      </c>
      <c r="C37" s="11"/>
      <c r="D37" s="15">
        <v>0</v>
      </c>
      <c r="E37" s="16">
        <v>177434</v>
      </c>
      <c r="F37" s="15">
        <f t="shared" si="8"/>
        <v>177434</v>
      </c>
      <c r="G37" s="16">
        <v>176999.36</v>
      </c>
      <c r="H37" s="16">
        <v>176999.36</v>
      </c>
      <c r="I37" s="16">
        <f t="shared" si="6"/>
        <v>434.64000000001397</v>
      </c>
    </row>
    <row r="38" spans="2:9" ht="12.75">
      <c r="B38" s="13" t="s">
        <v>39</v>
      </c>
      <c r="C38" s="11"/>
      <c r="D38" s="15">
        <v>81358.17</v>
      </c>
      <c r="E38" s="16">
        <v>0</v>
      </c>
      <c r="F38" s="15">
        <f t="shared" si="8"/>
        <v>81358.17</v>
      </c>
      <c r="G38" s="16">
        <v>56577</v>
      </c>
      <c r="H38" s="16">
        <v>56577</v>
      </c>
      <c r="I38" s="16">
        <f t="shared" si="6"/>
        <v>24781.17</v>
      </c>
    </row>
    <row r="39" spans="2:9" ht="25.5" customHeight="1">
      <c r="B39" s="37" t="s">
        <v>40</v>
      </c>
      <c r="C39" s="38"/>
      <c r="D39" s="15">
        <f aca="true" t="shared" si="9" ref="D39:I39">SUM(D40:D48)</f>
        <v>106205.77</v>
      </c>
      <c r="E39" s="15">
        <f t="shared" si="9"/>
        <v>2299</v>
      </c>
      <c r="F39" s="15">
        <f>SUM(F40:F48)</f>
        <v>108504.77</v>
      </c>
      <c r="G39" s="15">
        <f t="shared" si="9"/>
        <v>64386.87</v>
      </c>
      <c r="H39" s="15">
        <f t="shared" si="9"/>
        <v>64386.87</v>
      </c>
      <c r="I39" s="15">
        <f t="shared" si="9"/>
        <v>44117.9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106205.77</v>
      </c>
      <c r="E43" s="16">
        <v>2299</v>
      </c>
      <c r="F43" s="15">
        <f t="shared" si="10"/>
        <v>108504.77</v>
      </c>
      <c r="G43" s="16">
        <v>64386.87</v>
      </c>
      <c r="H43" s="16">
        <v>64386.87</v>
      </c>
      <c r="I43" s="16">
        <f t="shared" si="6"/>
        <v>44117.9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200467.1</v>
      </c>
      <c r="F85" s="21">
        <f t="shared" si="12"/>
        <v>200467.1</v>
      </c>
      <c r="G85" s="21">
        <f>G86+G104+G94+G114+G124+G134+G138+G147+G151</f>
        <v>61438.11</v>
      </c>
      <c r="H85" s="21">
        <f>H86+H104+H94+H114+H124+H134+H138+H147+H151</f>
        <v>61438.11</v>
      </c>
      <c r="I85" s="21">
        <f t="shared" si="12"/>
        <v>139028.99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10000</v>
      </c>
      <c r="F94" s="15">
        <f>SUM(F95:F103)</f>
        <v>10000</v>
      </c>
      <c r="G94" s="15">
        <f>SUM(G95:G103)</f>
        <v>3690.11</v>
      </c>
      <c r="H94" s="15">
        <f>SUM(H95:H103)</f>
        <v>3690.11</v>
      </c>
      <c r="I94" s="16">
        <f t="shared" si="13"/>
        <v>6309.889999999999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>
        <v>0</v>
      </c>
      <c r="E96" s="16">
        <v>6000</v>
      </c>
      <c r="F96" s="15">
        <f t="shared" si="14"/>
        <v>6000</v>
      </c>
      <c r="G96" s="16">
        <v>1489.9</v>
      </c>
      <c r="H96" s="16">
        <v>1489.9</v>
      </c>
      <c r="I96" s="16">
        <f t="shared" si="13"/>
        <v>4510.1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4000</v>
      </c>
      <c r="F100" s="15">
        <f t="shared" si="14"/>
        <v>4000</v>
      </c>
      <c r="G100" s="16">
        <v>2200.21</v>
      </c>
      <c r="H100" s="16">
        <v>2200.21</v>
      </c>
      <c r="I100" s="16">
        <f t="shared" si="13"/>
        <v>1799.79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145467.1</v>
      </c>
      <c r="F104" s="15">
        <f>SUM(F105:F113)</f>
        <v>145467.1</v>
      </c>
      <c r="G104" s="15">
        <f>SUM(G105:G113)</f>
        <v>12748</v>
      </c>
      <c r="H104" s="15">
        <f>SUM(H105:H113)</f>
        <v>12748</v>
      </c>
      <c r="I104" s="16">
        <f t="shared" si="13"/>
        <v>132719.1</v>
      </c>
    </row>
    <row r="105" spans="2:9" ht="12.75">
      <c r="B105" s="13" t="s">
        <v>31</v>
      </c>
      <c r="C105" s="11"/>
      <c r="D105" s="15">
        <v>0</v>
      </c>
      <c r="E105" s="16">
        <v>1000</v>
      </c>
      <c r="F105" s="16">
        <f>D105+E105</f>
        <v>1000</v>
      </c>
      <c r="G105" s="16">
        <v>0</v>
      </c>
      <c r="H105" s="16">
        <v>0</v>
      </c>
      <c r="I105" s="16">
        <f t="shared" si="13"/>
        <v>1000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141000</v>
      </c>
      <c r="F107" s="16">
        <f t="shared" si="15"/>
        <v>141000</v>
      </c>
      <c r="G107" s="16">
        <v>10440</v>
      </c>
      <c r="H107" s="16">
        <v>10440</v>
      </c>
      <c r="I107" s="16">
        <f t="shared" si="13"/>
        <v>130560</v>
      </c>
    </row>
    <row r="108" spans="2:9" ht="12.75">
      <c r="B108" s="13" t="s">
        <v>34</v>
      </c>
      <c r="C108" s="11"/>
      <c r="D108" s="15">
        <v>0</v>
      </c>
      <c r="E108" s="16">
        <v>467.1</v>
      </c>
      <c r="F108" s="16">
        <f t="shared" si="15"/>
        <v>467.1</v>
      </c>
      <c r="G108" s="16">
        <v>0</v>
      </c>
      <c r="H108" s="16">
        <v>0</v>
      </c>
      <c r="I108" s="16">
        <f t="shared" si="13"/>
        <v>467.1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1800</v>
      </c>
      <c r="F110" s="16">
        <f t="shared" si="15"/>
        <v>1800</v>
      </c>
      <c r="G110" s="16">
        <v>1800</v>
      </c>
      <c r="H110" s="16">
        <v>1800</v>
      </c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1200</v>
      </c>
      <c r="F111" s="16">
        <f t="shared" si="15"/>
        <v>1200</v>
      </c>
      <c r="G111" s="16">
        <v>508</v>
      </c>
      <c r="H111" s="16">
        <v>508</v>
      </c>
      <c r="I111" s="16">
        <f t="shared" si="13"/>
        <v>692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45000</v>
      </c>
      <c r="F124" s="15">
        <f>SUM(F125:F133)</f>
        <v>45000</v>
      </c>
      <c r="G124" s="15">
        <f>SUM(G125:G133)</f>
        <v>45000</v>
      </c>
      <c r="H124" s="15">
        <f>SUM(H125:H133)</f>
        <v>45000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45000</v>
      </c>
      <c r="F125" s="16">
        <f>D125+E125</f>
        <v>45000</v>
      </c>
      <c r="G125" s="16">
        <v>45000</v>
      </c>
      <c r="H125" s="16">
        <v>45000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3599999.9999999995</v>
      </c>
      <c r="E160" s="14">
        <f t="shared" si="21"/>
        <v>907159.1</v>
      </c>
      <c r="F160" s="14">
        <f t="shared" si="21"/>
        <v>4507159.099999999</v>
      </c>
      <c r="G160" s="14">
        <f t="shared" si="21"/>
        <v>3111129.5</v>
      </c>
      <c r="H160" s="14">
        <f t="shared" si="21"/>
        <v>3111129.5</v>
      </c>
      <c r="I160" s="14">
        <f t="shared" si="21"/>
        <v>1396029.5999999999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2016-12-20T19:53:14Z</cp:lastPrinted>
  <dcterms:created xsi:type="dcterms:W3CDTF">2016-10-11T20:25:15Z</dcterms:created>
  <dcterms:modified xsi:type="dcterms:W3CDTF">2020-08-20T16:59:45Z</dcterms:modified>
  <cp:category/>
  <cp:version/>
  <cp:contentType/>
  <cp:contentStatus/>
</cp:coreProperties>
</file>